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Preços'!$A$13:$G$45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15" i="1" l="1"/>
  <c r="F41" i="1" s="1"/>
  <c r="A5" i="1" l="1"/>
  <c r="A4" i="1"/>
  <c r="A3" i="1"/>
  <c r="E8" i="1" l="1"/>
  <c r="A6" i="1"/>
  <c r="A44" i="1"/>
  <c r="A45" i="1"/>
  <c r="A43" i="1"/>
  <c r="A42" i="1"/>
  <c r="A8" i="1"/>
  <c r="A7" i="1"/>
</calcChain>
</file>

<file path=xl/sharedStrings.xml><?xml version="1.0" encoding="utf-8"?>
<sst xmlns="http://schemas.openxmlformats.org/spreadsheetml/2006/main" count="102" uniqueCount="79">
  <si>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</si>
  <si>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</si>
  <si>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</si>
  <si>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</si>
  <si>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</si>
  <si>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</si>
  <si>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</si>
  <si>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</si>
  <si>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</si>
  <si>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</si>
  <si>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</si>
  <si>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</si>
  <si>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</si>
  <si>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</si>
  <si>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</si>
  <si>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</si>
  <si>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</si>
  <si>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</si>
  <si>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</si>
  <si>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</si>
  <si>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</si>
  <si>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</si>
  <si>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</si>
  <si>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</si>
  <si>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</si>
  <si>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</si>
  <si>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</si>
  <si>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</si>
  <si>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</si>
  <si>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</si>
  <si>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</si>
  <si>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</si>
  <si>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</si>
  <si>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</si>
  <si>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</si>
  <si>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</si>
  <si>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Prazo do Contrato: Entrega imediata</t>
  </si>
  <si>
    <t>Item</t>
  </si>
  <si>
    <t>MENOR PREÇO POR ITEM</t>
  </si>
  <si>
    <t>Sec. Saude</t>
  </si>
  <si>
    <t>Homologação: __/__/2025</t>
  </si>
  <si>
    <t>Previsão Publicação: __/__/2025</t>
  </si>
  <si>
    <t>Alteplase IV - 50mg/ml - pó liofilizado-intravenoso - 50ml</t>
  </si>
  <si>
    <t>Frasco/ampola</t>
  </si>
  <si>
    <t>Benzilpenicilina G Potássica injetável - 5.000.000 ui/frasco</t>
  </si>
  <si>
    <t>Frasco</t>
  </si>
  <si>
    <t>Beclometasona (Dipropionato) 400 mcg/ml + Salbutamol (Sulfato) 800mcg/ml suspensão para nebulização flanconetes 2ml</t>
  </si>
  <si>
    <t>Flaconete</t>
  </si>
  <si>
    <t>Captopril 50mg</t>
  </si>
  <si>
    <t>Comprimido</t>
  </si>
  <si>
    <t>Ciprofloxacino solução oftalmológica 0,3% frasco 5 ml</t>
  </si>
  <si>
    <t>Dexametasona 0,1% suspensão oftálmica (frasco 5ml)</t>
  </si>
  <si>
    <t>Epinefrina - 1mg/ml - solução injetável 1ml</t>
  </si>
  <si>
    <t>Ampola</t>
  </si>
  <si>
    <t>Morfina 0,2mg/ml - Solução Injetável 1ml</t>
  </si>
  <si>
    <t>Nalbufina (Cloridrato) 10mg/ml solução injetável - ampola 1ml</t>
  </si>
  <si>
    <t xml:space="preserve">Omeprazol IV 40mg - pó liofilizado Intravenoso </t>
  </si>
  <si>
    <t>Proximetacaína (Cloridrato) - 0,5% solução oftalmica estéril frasco plástico  conta-gostas 5ml</t>
  </si>
  <si>
    <t>Salbutamol (Sulfato) 0,5mg/ml solução injetável ampola 1ml</t>
  </si>
  <si>
    <t>CLORETO DE SÓDIO 0,9% (SISTEMA FECHADO) (FRASCO 250ML) - SORO FISIOLÓGICO</t>
  </si>
  <si>
    <t>FENITOÍNA 50MG/ML SOL. INJETÁVEL AMPOLA 5ML</t>
  </si>
  <si>
    <t>FLUMAZENIL 0,1MG/ML SOL. INJETÁVEL AMPOLA 5ML</t>
  </si>
  <si>
    <t xml:space="preserve">GLICOSE 50% SOL. INJETÁVEL AMPOLA 10ML </t>
  </si>
  <si>
    <t>HIDRALAZINA (CLORIDRATO) 20MG/ML SOL. INJETÁVEL AMPOLA 1ML</t>
  </si>
  <si>
    <t>HIDROCORTISONA (SUCCINATO SÓDICO) 500MG PÓ INJETÁVEL</t>
  </si>
  <si>
    <t xml:space="preserve">METILPREDNISOLONA (SUCCINATO SÓDICO) 500MG PÓ LIÓFILO PARA SOLUÇÃO  INJETÁVEL + DILUENTE </t>
  </si>
  <si>
    <t>NOREPINEFRINA (HEMITARTARATO) 2MG/ML SOL. INJETÁVEL AMPOLA 4ML</t>
  </si>
  <si>
    <t>OCITOCINA 5UI/ML SOL. INJETÁVEL AMPOLA 1ML</t>
  </si>
  <si>
    <t>OXACILINA 500MG  INJETÁVEL (FRASCO AMPOLA)</t>
  </si>
  <si>
    <t>SACARATO DE HIDRÓXIDO FÉRRICO 100MG/5ML, SOLUÇÃO ENDOVENOSA</t>
  </si>
  <si>
    <t>SOLUÇÃO DE GLICERINA 120MG/ML - BOLSAS PLÁSTICAS TRANSPARENTES DE 500ML + SONDAS PARA CLISTER)</t>
  </si>
  <si>
    <t>TRAMADOL (CLORIDRATO) 50MG/ML SOL. INJETÁVEL AMPOLA 2ML</t>
  </si>
  <si>
    <t>1801.103020056.2.236.3390.30.00.160000</t>
  </si>
  <si>
    <t>O pagamento do objeto de que trata a DISPENSA ELETRÔNICA 002/2026, e consequente contrato serão efetuados pela Tesouraria do Fundo Municipal de Saúde nos termos do Art. 7 da Instrução Normativa SEGES/ME nº 77, de 2022.</t>
  </si>
  <si>
    <t>DISPENSA ELETRÔNICA Nº 002/2026</t>
  </si>
  <si>
    <t>PROCESSO ADMINISTRATIVO N° 4317/2025 de 18/09/2025</t>
  </si>
  <si>
    <t>EVENTUAL AQUISIÇÃO DE MEDICAMENTOS</t>
  </si>
  <si>
    <t>PERÍODO DE PROPOSTAS: de 20/01/2026 até 26/01/2026 às 08:00hs</t>
  </si>
  <si>
    <t>PERÍODO DE LANCES: 26/01/2026 às 08:00 hs até 26/01/2026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</si>
</sst>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  <numFmt numFmtId="170" formatCode="#,#00"/>
    <numFmt numFmtId="171" formatCode="#,##0.000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3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8" fillId="7" borderId="10" xfId="0" applyFont="1" applyFill="1" applyBorder="1" applyAlignment="1" applyProtection="1">
      <alignment horizontal="center" vertical="center" wrapText="1"/>
      <protection hidden="1"/>
    </xf>
    <xf numFmtId="168" fontId="8" fillId="7" borderId="10" xfId="0" applyNumberFormat="1" applyFont="1" applyFill="1" applyBorder="1" applyAlignment="1" applyProtection="1">
      <alignment horizontal="center" vertical="center" wrapText="1"/>
      <protection hidden="1"/>
    </xf>
    <xf numFmtId="167" fontId="16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horizontal="center" vertical="center" wrapText="1"/>
    </xf>
    <xf numFmtId="170" fontId="7" fillId="0" borderId="11" xfId="0" applyNumberFormat="1" applyFont="1" applyBorder="1" applyAlignment="1" applyProtection="1">
      <alignment horizontal="center" vertical="center" wrapText="1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locked="0"/>
    </xf>
    <xf numFmtId="168" fontId="8" fillId="0" borderId="11" xfId="2" applyNumberFormat="1" applyFont="1" applyFill="1" applyBorder="1" applyAlignment="1" applyProtection="1">
      <alignment horizontal="center" vertical="center" wrapText="1"/>
      <protection hidden="1"/>
    </xf>
    <xf numFmtId="171" fontId="7" fillId="0" borderId="11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8" fontId="9" fillId="3" borderId="5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224235</xdr:colOff>
      <xdr:row>1</xdr:row>
      <xdr:rowOff>19174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359019</xdr:colOff>
      <xdr:row>0</xdr:row>
      <xdr:rowOff>637443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6750" cy="637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183741</xdr:colOff>
      <xdr:row>0</xdr:row>
      <xdr:rowOff>38158</xdr:rowOff>
    </xdr:from>
    <xdr:to>
      <xdr:col>6</xdr:col>
      <xdr:colOff>612366</xdr:colOff>
      <xdr:row>2</xdr:row>
      <xdr:rowOff>34978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078126" y="38158"/>
          <a:ext cx="1820740" cy="810108"/>
          <a:chOff x="523" y="-63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-63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6" y="-4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4317 / 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56"/>
  <sheetViews>
    <sheetView tabSelected="1" zoomScale="130" zoomScaleNormal="130" zoomScaleSheetLayoutView="100" workbookViewId="0">
      <selection activeCell="J7" sqref="J7"/>
    </sheetView>
  </sheetViews>
  <sheetFormatPr defaultColWidth="9.140625" defaultRowHeight="12.75" x14ac:dyDescent="0.2"/>
  <cols>
    <col min="1" max="1" width="4.5703125" style="1" customWidth="1"/>
    <col min="2" max="2" width="49.85546875" style="2" customWidth="1"/>
    <col min="3" max="3" width="10.85546875" style="1" customWidth="1"/>
    <col min="4" max="4" width="8" style="1" customWidth="1"/>
    <col min="5" max="5" width="10.7109375" style="11" customWidth="1"/>
    <col min="6" max="6" width="10.140625" style="11" customWidth="1"/>
    <col min="7" max="7" width="10.140625" style="10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8" ht="52.5" customHeight="1" x14ac:dyDescent="0.2">
      <c r="H1" s="31"/>
    </row>
    <row r="2" spans="1:8" ht="11.25" customHeight="1" x14ac:dyDescent="0.2">
      <c r="A2" s="71" t="s">
        <v>18</v>
      </c>
      <c r="B2" s="71"/>
      <c r="C2" s="71"/>
      <c r="D2" s="71"/>
      <c r="E2" s="71"/>
      <c r="F2" s="71"/>
      <c r="G2" s="71"/>
    </row>
    <row r="3" spans="1:8" x14ac:dyDescent="0.2">
      <c r="A3" s="71" t="str">
        <f>UPPER(Dados!B1)</f>
        <v>DISPENSA ELETRÔNICA Nº 002/2026</v>
      </c>
      <c r="B3" s="71"/>
      <c r="C3" s="71"/>
      <c r="D3" s="71"/>
      <c r="E3" s="71"/>
      <c r="F3" s="71"/>
      <c r="G3" s="71"/>
    </row>
    <row r="4" spans="1:8" x14ac:dyDescent="0.2">
      <c r="A4" s="69" t="str">
        <f>Dados!B4</f>
        <v>PERÍODO DE PROPOSTAS: de 20/01/2026 até 26/01/2026 às 08:00hs</v>
      </c>
      <c r="B4" s="69"/>
      <c r="C4" s="69"/>
      <c r="D4" s="69"/>
      <c r="E4" s="69"/>
      <c r="F4" s="69"/>
      <c r="G4" s="69"/>
    </row>
    <row r="5" spans="1:8" x14ac:dyDescent="0.2">
      <c r="A5" s="69" t="str">
        <f>Dados!B5</f>
        <v>PERÍODO DE LANCES: 26/01/2026 às 08:00 hs até 26/01/2026 as 14:00 hs</v>
      </c>
      <c r="B5" s="69"/>
      <c r="C5" s="69"/>
      <c r="D5" s="69"/>
      <c r="E5" s="69"/>
      <c r="F5" s="69"/>
      <c r="G5" s="69"/>
    </row>
    <row r="6" spans="1:8" x14ac:dyDescent="0.2">
      <c r="A6" s="72" t="str">
        <f>Dados!B3</f>
        <v>EVENTUAL AQUISIÇÃO DE MEDICAMENTOS</v>
      </c>
      <c r="B6" s="72"/>
      <c r="C6" s="72"/>
      <c r="D6" s="72"/>
      <c r="E6" s="72"/>
      <c r="F6" s="72"/>
      <c r="G6" s="72"/>
    </row>
    <row r="7" spans="1:8" x14ac:dyDescent="0.2">
      <c r="A7" s="71" t="str">
        <f>Dados!B2</f>
        <v>PROCESSO ADMINISTRATIVO N° 4317/2025 de 18/09/2025</v>
      </c>
      <c r="B7" s="71"/>
      <c r="C7" s="71"/>
      <c r="D7" s="71"/>
      <c r="E7" s="71"/>
      <c r="F7" s="71"/>
      <c r="G7" s="71"/>
    </row>
    <row r="8" spans="1:8" x14ac:dyDescent="0.2">
      <c r="A8" s="41" t="str">
        <f>Dados!B8</f>
        <v>MENOR PREÇO POR ITEM</v>
      </c>
      <c r="B8" s="41"/>
      <c r="C8" s="69" t="s">
        <v>28</v>
      </c>
      <c r="D8" s="69"/>
      <c r="E8" s="70">
        <f>Dados!B9</f>
        <v>196998.31199999998</v>
      </c>
      <c r="F8" s="70"/>
      <c r="G8" s="41"/>
    </row>
    <row r="9" spans="1:8" ht="2.25" customHeight="1" x14ac:dyDescent="0.2">
      <c r="A9" s="6"/>
      <c r="B9" s="6"/>
      <c r="C9" s="6"/>
      <c r="D9" s="6"/>
      <c r="E9" s="12"/>
      <c r="F9" s="12"/>
      <c r="G9" s="9"/>
    </row>
    <row r="10" spans="1:8" s="7" customFormat="1" ht="12.2" customHeight="1" x14ac:dyDescent="0.2">
      <c r="A10" s="13" t="s">
        <v>0</v>
      </c>
      <c r="B10" s="62"/>
      <c r="C10" s="62"/>
      <c r="D10" s="62"/>
      <c r="E10" s="62"/>
      <c r="F10" s="62"/>
      <c r="G10" s="62"/>
      <c r="H10" s="33"/>
    </row>
    <row r="11" spans="1:8" s="7" customFormat="1" ht="12.2" customHeight="1" x14ac:dyDescent="0.2">
      <c r="A11" s="13" t="s">
        <v>1</v>
      </c>
      <c r="B11" s="63"/>
      <c r="C11" s="63"/>
      <c r="D11" s="63"/>
      <c r="E11" s="63"/>
      <c r="F11" s="63"/>
      <c r="G11" s="63"/>
      <c r="H11" s="33"/>
    </row>
    <row r="12" spans="1:8" s="7" customFormat="1" ht="12.2" customHeight="1" x14ac:dyDescent="0.2">
      <c r="A12" s="13" t="s">
        <v>2</v>
      </c>
      <c r="B12" s="50"/>
      <c r="C12" s="24" t="s">
        <v>7</v>
      </c>
      <c r="D12" s="68"/>
      <c r="E12" s="68"/>
      <c r="F12" s="68"/>
      <c r="G12" s="68"/>
      <c r="H12" s="33"/>
    </row>
    <row r="13" spans="1:8" ht="4.7" customHeight="1" x14ac:dyDescent="0.2">
      <c r="A13" s="3"/>
      <c r="B13" s="26"/>
      <c r="C13" s="26"/>
      <c r="D13" s="26"/>
      <c r="E13" s="40"/>
      <c r="F13" s="27"/>
      <c r="G13" s="28"/>
    </row>
    <row r="14" spans="1:8" s="7" customFormat="1" ht="22.5" x14ac:dyDescent="0.2">
      <c r="A14" s="52" t="s">
        <v>37</v>
      </c>
      <c r="B14" s="52" t="s">
        <v>3</v>
      </c>
      <c r="C14" s="52" t="s">
        <v>4</v>
      </c>
      <c r="D14" s="52" t="s">
        <v>5</v>
      </c>
      <c r="E14" s="53" t="s">
        <v>24</v>
      </c>
      <c r="F14" s="53" t="s">
        <v>25</v>
      </c>
      <c r="G14" s="52" t="s">
        <v>6</v>
      </c>
      <c r="H14" s="33"/>
    </row>
    <row r="15" spans="1:8" s="7" customFormat="1" ht="18" customHeight="1" x14ac:dyDescent="0.2">
      <c r="A15" s="54">
        <v>1</v>
      </c>
      <c r="B15" s="55" t="s">
        <v>42</v>
      </c>
      <c r="C15" s="56" t="s">
        <v>43</v>
      </c>
      <c r="D15" s="57">
        <v>24</v>
      </c>
      <c r="E15" s="60">
        <v>4861.6279999999997</v>
      </c>
      <c r="F15" s="58"/>
      <c r="G15" s="59" t="str">
        <f>IF(F15="","",IF(ISTEXT(F15),"NC",F15*D15))</f>
        <v/>
      </c>
      <c r="H15" s="33"/>
    </row>
    <row r="16" spans="1:8" s="7" customFormat="1" ht="11.25" x14ac:dyDescent="0.2">
      <c r="A16" s="54">
        <v>2</v>
      </c>
      <c r="B16" s="55" t="s">
        <v>44</v>
      </c>
      <c r="C16" s="56" t="s">
        <v>45</v>
      </c>
      <c r="D16" s="57">
        <v>500</v>
      </c>
      <c r="E16" s="60">
        <v>12.973000000000001</v>
      </c>
      <c r="F16" s="58"/>
      <c r="G16" s="59" t="str">
        <f t="shared" ref="G16:G39" si="0">IF(F16="","",IF(ISTEXT(F16),"NC",F16*D16))</f>
        <v/>
      </c>
      <c r="H16" s="33"/>
    </row>
    <row r="17" spans="1:8" s="7" customFormat="1" ht="22.5" x14ac:dyDescent="0.2">
      <c r="A17" s="54">
        <v>3</v>
      </c>
      <c r="B17" s="55" t="s">
        <v>46</v>
      </c>
      <c r="C17" s="56" t="s">
        <v>47</v>
      </c>
      <c r="D17" s="57">
        <v>150</v>
      </c>
      <c r="E17" s="60">
        <v>8.4700000000000006</v>
      </c>
      <c r="F17" s="58"/>
      <c r="G17" s="59" t="str">
        <f t="shared" si="0"/>
        <v/>
      </c>
      <c r="H17" s="33"/>
    </row>
    <row r="18" spans="1:8" s="7" customFormat="1" ht="11.25" x14ac:dyDescent="0.2">
      <c r="A18" s="54">
        <v>4</v>
      </c>
      <c r="B18" s="55" t="s">
        <v>48</v>
      </c>
      <c r="C18" s="56" t="s">
        <v>49</v>
      </c>
      <c r="D18" s="57">
        <v>900</v>
      </c>
      <c r="E18" s="60">
        <v>0.23799999999999999</v>
      </c>
      <c r="F18" s="58"/>
      <c r="G18" s="59" t="str">
        <f t="shared" si="0"/>
        <v/>
      </c>
      <c r="H18" s="33"/>
    </row>
    <row r="19" spans="1:8" s="7" customFormat="1" ht="11.25" x14ac:dyDescent="0.2">
      <c r="A19" s="54">
        <v>5</v>
      </c>
      <c r="B19" s="55" t="s">
        <v>50</v>
      </c>
      <c r="C19" s="56" t="s">
        <v>45</v>
      </c>
      <c r="D19" s="57">
        <v>50</v>
      </c>
      <c r="E19" s="60">
        <v>26.693000000000001</v>
      </c>
      <c r="F19" s="58"/>
      <c r="G19" s="59" t="str">
        <f t="shared" si="0"/>
        <v/>
      </c>
      <c r="H19" s="33"/>
    </row>
    <row r="20" spans="1:8" s="7" customFormat="1" ht="11.25" x14ac:dyDescent="0.2">
      <c r="A20" s="54">
        <v>6</v>
      </c>
      <c r="B20" s="55" t="s">
        <v>51</v>
      </c>
      <c r="C20" s="56" t="s">
        <v>45</v>
      </c>
      <c r="D20" s="57">
        <v>50</v>
      </c>
      <c r="E20" s="60">
        <v>10.785</v>
      </c>
      <c r="F20" s="58"/>
      <c r="G20" s="59" t="str">
        <f t="shared" si="0"/>
        <v/>
      </c>
      <c r="H20" s="33"/>
    </row>
    <row r="21" spans="1:8" s="7" customFormat="1" ht="11.25" x14ac:dyDescent="0.2">
      <c r="A21" s="54">
        <v>7</v>
      </c>
      <c r="B21" s="55" t="s">
        <v>52</v>
      </c>
      <c r="C21" s="56" t="s">
        <v>53</v>
      </c>
      <c r="D21" s="57">
        <v>500</v>
      </c>
      <c r="E21" s="60">
        <v>1.738</v>
      </c>
      <c r="F21" s="58"/>
      <c r="G21" s="59" t="str">
        <f t="shared" si="0"/>
        <v/>
      </c>
      <c r="H21" s="33"/>
    </row>
    <row r="22" spans="1:8" s="7" customFormat="1" ht="11.25" x14ac:dyDescent="0.2">
      <c r="A22" s="54">
        <v>8</v>
      </c>
      <c r="B22" s="55" t="s">
        <v>54</v>
      </c>
      <c r="C22" s="56" t="s">
        <v>53</v>
      </c>
      <c r="D22" s="57">
        <v>200</v>
      </c>
      <c r="E22" s="60">
        <v>6.524</v>
      </c>
      <c r="F22" s="58"/>
      <c r="G22" s="59" t="str">
        <f t="shared" si="0"/>
        <v/>
      </c>
      <c r="H22" s="33"/>
    </row>
    <row r="23" spans="1:8" s="7" customFormat="1" ht="11.25" x14ac:dyDescent="0.2">
      <c r="A23" s="54">
        <v>9</v>
      </c>
      <c r="B23" s="55" t="s">
        <v>55</v>
      </c>
      <c r="C23" s="56" t="s">
        <v>53</v>
      </c>
      <c r="D23" s="57">
        <v>50</v>
      </c>
      <c r="E23" s="60">
        <v>12.646000000000001</v>
      </c>
      <c r="F23" s="58"/>
      <c r="G23" s="59" t="str">
        <f t="shared" si="0"/>
        <v/>
      </c>
      <c r="H23" s="33"/>
    </row>
    <row r="24" spans="1:8" s="7" customFormat="1" ht="11.25" x14ac:dyDescent="0.2">
      <c r="A24" s="54">
        <v>10</v>
      </c>
      <c r="B24" s="55" t="s">
        <v>56</v>
      </c>
      <c r="C24" s="56" t="s">
        <v>45</v>
      </c>
      <c r="D24" s="57">
        <v>1000</v>
      </c>
      <c r="E24" s="60">
        <v>13.082000000000001</v>
      </c>
      <c r="F24" s="58"/>
      <c r="G24" s="59" t="str">
        <f t="shared" si="0"/>
        <v/>
      </c>
      <c r="H24" s="33"/>
    </row>
    <row r="25" spans="1:8" s="7" customFormat="1" ht="22.5" x14ac:dyDescent="0.2">
      <c r="A25" s="54">
        <v>11</v>
      </c>
      <c r="B25" s="55" t="s">
        <v>57</v>
      </c>
      <c r="C25" s="56" t="s">
        <v>45</v>
      </c>
      <c r="D25" s="57">
        <v>20</v>
      </c>
      <c r="E25" s="60">
        <v>20.727</v>
      </c>
      <c r="F25" s="58"/>
      <c r="G25" s="59" t="str">
        <f t="shared" si="0"/>
        <v/>
      </c>
      <c r="H25" s="33"/>
    </row>
    <row r="26" spans="1:8" s="7" customFormat="1" ht="11.25" x14ac:dyDescent="0.2">
      <c r="A26" s="54">
        <v>12</v>
      </c>
      <c r="B26" s="55" t="s">
        <v>58</v>
      </c>
      <c r="C26" s="56" t="s">
        <v>53</v>
      </c>
      <c r="D26" s="57">
        <v>200</v>
      </c>
      <c r="E26" s="60">
        <v>13.09</v>
      </c>
      <c r="F26" s="58"/>
      <c r="G26" s="59" t="str">
        <f t="shared" si="0"/>
        <v/>
      </c>
      <c r="H26" s="33"/>
    </row>
    <row r="27" spans="1:8" s="7" customFormat="1" ht="22.5" x14ac:dyDescent="0.2">
      <c r="A27" s="54">
        <v>13</v>
      </c>
      <c r="B27" s="55" t="s">
        <v>59</v>
      </c>
      <c r="C27" s="56" t="s">
        <v>45</v>
      </c>
      <c r="D27" s="57">
        <v>2000</v>
      </c>
      <c r="E27" s="60">
        <v>6.99</v>
      </c>
      <c r="F27" s="58"/>
      <c r="G27" s="59" t="str">
        <f t="shared" si="0"/>
        <v/>
      </c>
      <c r="H27" s="33"/>
    </row>
    <row r="28" spans="1:8" s="7" customFormat="1" ht="11.25" x14ac:dyDescent="0.2">
      <c r="A28" s="54">
        <v>14</v>
      </c>
      <c r="B28" s="55" t="s">
        <v>60</v>
      </c>
      <c r="C28" s="56" t="s">
        <v>53</v>
      </c>
      <c r="D28" s="57">
        <v>300</v>
      </c>
      <c r="E28" s="60">
        <v>2.847</v>
      </c>
      <c r="F28" s="58"/>
      <c r="G28" s="59" t="str">
        <f t="shared" si="0"/>
        <v/>
      </c>
      <c r="H28" s="33"/>
    </row>
    <row r="29" spans="1:8" s="7" customFormat="1" ht="11.25" x14ac:dyDescent="0.2">
      <c r="A29" s="54">
        <v>15</v>
      </c>
      <c r="B29" s="55" t="s">
        <v>61</v>
      </c>
      <c r="C29" s="56" t="s">
        <v>53</v>
      </c>
      <c r="D29" s="57">
        <v>100</v>
      </c>
      <c r="E29" s="60">
        <v>7.9939999999999998</v>
      </c>
      <c r="F29" s="58"/>
      <c r="G29" s="59" t="str">
        <f t="shared" si="0"/>
        <v/>
      </c>
      <c r="H29" s="33"/>
    </row>
    <row r="30" spans="1:8" s="7" customFormat="1" ht="11.25" x14ac:dyDescent="0.2">
      <c r="A30" s="54">
        <v>16</v>
      </c>
      <c r="B30" s="55" t="s">
        <v>62</v>
      </c>
      <c r="C30" s="56" t="s">
        <v>53</v>
      </c>
      <c r="D30" s="57">
        <v>300</v>
      </c>
      <c r="E30" s="60">
        <v>1.0209999999999999</v>
      </c>
      <c r="F30" s="58"/>
      <c r="G30" s="59" t="str">
        <f t="shared" si="0"/>
        <v/>
      </c>
      <c r="H30" s="33"/>
    </row>
    <row r="31" spans="1:8" s="7" customFormat="1" ht="22.5" x14ac:dyDescent="0.2">
      <c r="A31" s="54">
        <v>17</v>
      </c>
      <c r="B31" s="55" t="s">
        <v>63</v>
      </c>
      <c r="C31" s="56" t="s">
        <v>53</v>
      </c>
      <c r="D31" s="57">
        <v>300</v>
      </c>
      <c r="E31" s="60">
        <v>7.907</v>
      </c>
      <c r="F31" s="58"/>
      <c r="G31" s="59" t="str">
        <f t="shared" si="0"/>
        <v/>
      </c>
      <c r="H31" s="33"/>
    </row>
    <row r="32" spans="1:8" s="7" customFormat="1" ht="22.5" x14ac:dyDescent="0.2">
      <c r="A32" s="54">
        <v>18</v>
      </c>
      <c r="B32" s="55" t="s">
        <v>64</v>
      </c>
      <c r="C32" s="56" t="s">
        <v>43</v>
      </c>
      <c r="D32" s="57">
        <v>1000</v>
      </c>
      <c r="E32" s="60">
        <v>6.33</v>
      </c>
      <c r="F32" s="58"/>
      <c r="G32" s="59" t="str">
        <f t="shared" si="0"/>
        <v/>
      </c>
      <c r="H32" s="33"/>
    </row>
    <row r="33" spans="1:8" s="7" customFormat="1" ht="22.5" x14ac:dyDescent="0.2">
      <c r="A33" s="54">
        <v>19</v>
      </c>
      <c r="B33" s="55" t="s">
        <v>65</v>
      </c>
      <c r="C33" s="56" t="s">
        <v>43</v>
      </c>
      <c r="D33" s="57">
        <v>300</v>
      </c>
      <c r="E33" s="60">
        <v>24.581</v>
      </c>
      <c r="F33" s="58"/>
      <c r="G33" s="59" t="str">
        <f t="shared" si="0"/>
        <v/>
      </c>
      <c r="H33" s="33"/>
    </row>
    <row r="34" spans="1:8" s="7" customFormat="1" ht="22.5" x14ac:dyDescent="0.2">
      <c r="A34" s="54">
        <v>20</v>
      </c>
      <c r="B34" s="55" t="s">
        <v>66</v>
      </c>
      <c r="C34" s="56" t="s">
        <v>53</v>
      </c>
      <c r="D34" s="57">
        <v>500</v>
      </c>
      <c r="E34" s="60">
        <v>2.5070000000000001</v>
      </c>
      <c r="F34" s="58"/>
      <c r="G34" s="59" t="str">
        <f t="shared" si="0"/>
        <v/>
      </c>
      <c r="H34" s="33"/>
    </row>
    <row r="35" spans="1:8" s="7" customFormat="1" ht="11.25" x14ac:dyDescent="0.2">
      <c r="A35" s="54">
        <v>21</v>
      </c>
      <c r="B35" s="55" t="s">
        <v>67</v>
      </c>
      <c r="C35" s="56" t="s">
        <v>53</v>
      </c>
      <c r="D35" s="57">
        <v>100</v>
      </c>
      <c r="E35" s="60">
        <v>4.25</v>
      </c>
      <c r="F35" s="58"/>
      <c r="G35" s="59" t="str">
        <f t="shared" si="0"/>
        <v/>
      </c>
      <c r="H35" s="33"/>
    </row>
    <row r="36" spans="1:8" s="7" customFormat="1" ht="11.25" x14ac:dyDescent="0.2">
      <c r="A36" s="54">
        <v>22</v>
      </c>
      <c r="B36" s="55" t="s">
        <v>68</v>
      </c>
      <c r="C36" s="56" t="s">
        <v>45</v>
      </c>
      <c r="D36" s="57">
        <v>600</v>
      </c>
      <c r="E36" s="60">
        <v>5.5629999999999997</v>
      </c>
      <c r="F36" s="58"/>
      <c r="G36" s="59" t="str">
        <f t="shared" si="0"/>
        <v/>
      </c>
      <c r="H36" s="33"/>
    </row>
    <row r="37" spans="1:8" s="7" customFormat="1" ht="22.5" x14ac:dyDescent="0.2">
      <c r="A37" s="54">
        <v>23</v>
      </c>
      <c r="B37" s="55" t="s">
        <v>69</v>
      </c>
      <c r="C37" s="56" t="s">
        <v>43</v>
      </c>
      <c r="D37" s="57">
        <v>600</v>
      </c>
      <c r="E37" s="60">
        <v>13.14</v>
      </c>
      <c r="F37" s="58"/>
      <c r="G37" s="59" t="str">
        <f t="shared" si="0"/>
        <v/>
      </c>
      <c r="H37" s="33"/>
    </row>
    <row r="38" spans="1:8" s="7" customFormat="1" ht="22.5" x14ac:dyDescent="0.2">
      <c r="A38" s="54">
        <v>24</v>
      </c>
      <c r="B38" s="55" t="s">
        <v>70</v>
      </c>
      <c r="C38" s="56" t="s">
        <v>45</v>
      </c>
      <c r="D38" s="57">
        <v>500</v>
      </c>
      <c r="E38" s="60">
        <v>9.81</v>
      </c>
      <c r="F38" s="58"/>
      <c r="G38" s="59" t="str">
        <f t="shared" si="0"/>
        <v/>
      </c>
      <c r="H38" s="33"/>
    </row>
    <row r="39" spans="1:8" s="7" customFormat="1" ht="22.5" x14ac:dyDescent="0.2">
      <c r="A39" s="54">
        <v>25</v>
      </c>
      <c r="B39" s="55" t="s">
        <v>71</v>
      </c>
      <c r="C39" s="56" t="s">
        <v>53</v>
      </c>
      <c r="D39" s="57">
        <v>1000</v>
      </c>
      <c r="E39" s="60">
        <v>1.732</v>
      </c>
      <c r="F39" s="58"/>
      <c r="G39" s="59" t="str">
        <f t="shared" si="0"/>
        <v/>
      </c>
      <c r="H39" s="33"/>
    </row>
    <row r="40" spans="1:8" s="25" customFormat="1" ht="9" x14ac:dyDescent="0.2">
      <c r="A40" s="29"/>
      <c r="E40" s="38"/>
      <c r="F40" s="64" t="s">
        <v>26</v>
      </c>
      <c r="G40" s="65"/>
      <c r="H40" s="34"/>
    </row>
    <row r="41" spans="1:8" ht="14.25" customHeight="1" x14ac:dyDescent="0.2">
      <c r="F41" s="66">
        <f>SUM(G15:G39)</f>
        <v>0</v>
      </c>
      <c r="G41" s="67"/>
      <c r="H41" s="35"/>
    </row>
    <row r="42" spans="1:8" s="30" customFormat="1" ht="9" x14ac:dyDescent="0.2">
      <c r="A42" s="61" t="str">
        <f>" - "&amp;Dados!B24</f>
        <v xml:space="preserve"> - A execução do objeto da presente licitação será realizada junto a Secretaria obedecendo, na íntegra, ao detalhamento do termo de referência (ANEXO II).</v>
      </c>
      <c r="B42" s="61"/>
      <c r="C42" s="61"/>
      <c r="D42" s="61"/>
      <c r="E42" s="61"/>
      <c r="F42" s="61"/>
      <c r="G42" s="61"/>
      <c r="H42" s="36"/>
    </row>
    <row r="43" spans="1:8" s="30" customFormat="1" ht="9" x14ac:dyDescent="0.2">
      <c r="A43" s="61" t="str">
        <f>" - "&amp;Dados!B25</f>
        <v xml:space="preserve"> - A administração rejeitará, no todo ou em parte, o fornecimento executado em desacordo com os termos do Edital e seus anexos.</v>
      </c>
      <c r="B43" s="61"/>
      <c r="C43" s="61"/>
      <c r="D43" s="61"/>
      <c r="E43" s="61"/>
      <c r="F43" s="61"/>
      <c r="G43" s="61"/>
      <c r="H43" s="36"/>
    </row>
    <row r="44" spans="1:8" s="30" customFormat="1" ht="21.2" customHeight="1" x14ac:dyDescent="0.2">
      <c r="A44" s="61" t="str">
        <f>" - "&amp;Dados!B26</f>
        <v xml:space="preserve"> - O pagamento do objeto de que trata a DISPENSA ELETRÔNICA 002/2026, e consequente contrato serão efetuados pela Tesouraria do Fundo Municipal de Saúde nos termos do Art. 7 da Instrução Normativa SEGES/ME nº 77, de 2022.</v>
      </c>
      <c r="B44" s="61"/>
      <c r="C44" s="61"/>
      <c r="D44" s="61"/>
      <c r="E44" s="61"/>
      <c r="F44" s="61"/>
      <c r="G44" s="61"/>
      <c r="H44" s="36"/>
    </row>
    <row r="45" spans="1:8" s="25" customFormat="1" ht="9" x14ac:dyDescent="0.2">
      <c r="A45" s="61" t="str">
        <f>" - "&amp;Dados!B27</f>
        <v xml:space="preserve"> - Proposta válida por 60 (sessenta) dias</v>
      </c>
      <c r="B45" s="61"/>
      <c r="C45" s="61"/>
      <c r="D45" s="61"/>
      <c r="E45" s="61"/>
      <c r="F45" s="61"/>
      <c r="G45" s="61"/>
      <c r="H45" s="34"/>
    </row>
    <row r="46" spans="1:8" x14ac:dyDescent="0.2">
      <c r="H46" s="37"/>
    </row>
    <row r="47" spans="1:8" x14ac:dyDescent="0.2">
      <c r="H47" s="37"/>
    </row>
    <row r="48" spans="1:8" x14ac:dyDescent="0.2">
      <c r="H48" s="37"/>
    </row>
    <row r="49" spans="2:8" x14ac:dyDescent="0.2">
      <c r="H49" s="37"/>
    </row>
    <row r="50" spans="2:8" x14ac:dyDescent="0.2">
      <c r="H50" s="37"/>
    </row>
    <row r="51" spans="2:8" x14ac:dyDescent="0.2">
      <c r="H51" s="37"/>
    </row>
    <row r="52" spans="2:8" ht="12.75" customHeight="1" x14ac:dyDescent="0.2">
      <c r="B52" s="1"/>
      <c r="G52" s="1"/>
    </row>
    <row r="53" spans="2:8" x14ac:dyDescent="0.2">
      <c r="B53" s="1"/>
      <c r="G53" s="1"/>
    </row>
    <row r="54" spans="2:8" x14ac:dyDescent="0.2">
      <c r="B54" s="1"/>
      <c r="G54" s="1"/>
    </row>
    <row r="55" spans="2:8" x14ac:dyDescent="0.2">
      <c r="B55" s="1"/>
      <c r="G55" s="1"/>
    </row>
    <row r="56" spans="2:8" x14ac:dyDescent="0.2">
      <c r="B56" s="1"/>
      <c r="G56" s="1"/>
    </row>
  </sheetData>
  <sheetProtection password="CE28" sheet="1" objects="1" scenarios="1"/>
  <autoFilter ref="A13:G45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42:G42"/>
    <mergeCell ref="A43:G43"/>
    <mergeCell ref="A44:G44"/>
    <mergeCell ref="B10:G10"/>
    <mergeCell ref="A45:G45"/>
    <mergeCell ref="B11:G11"/>
    <mergeCell ref="F40:G40"/>
    <mergeCell ref="F41:G41"/>
    <mergeCell ref="D12:G12"/>
  </mergeCells>
  <phoneticPr fontId="0" type="noConversion"/>
  <conditionalFormatting sqref="B12">
    <cfRule type="cellIs" dxfId="10" priority="12" stopIfTrue="1" operator="equal">
      <formula>$G$1</formula>
    </cfRule>
  </conditionalFormatting>
  <conditionalFormatting sqref="B10:G11">
    <cfRule type="cellIs" dxfId="9" priority="13" stopIfTrue="1" operator="equal">
      <formula>$J$1</formula>
    </cfRule>
  </conditionalFormatting>
  <conditionalFormatting sqref="D12:G12">
    <cfRule type="cellIs" dxfId="8" priority="28" stopIfTrue="1" operator="equal">
      <formula>$E$1</formula>
    </cfRule>
  </conditionalFormatting>
  <conditionalFormatting sqref="F40">
    <cfRule type="expression" dxfId="7" priority="5" stopIfTrue="1">
      <formula>IF($J40="Empate",IF(H40=1,TRUE(),FALSE()),FALSE())</formula>
    </cfRule>
    <cfRule type="expression" dxfId="6" priority="6" stopIfTrue="1">
      <formula>IF(H40="&gt;",FALSE(),IF(H40&gt;0,TRUE(),FALSE()))</formula>
    </cfRule>
    <cfRule type="expression" dxfId="5" priority="7" stopIfTrue="1">
      <formula>IF(H40="&gt;",TRUE(),FALSE())</formula>
    </cfRule>
  </conditionalFormatting>
  <conditionalFormatting sqref="F41">
    <cfRule type="expression" dxfId="4" priority="8" stopIfTrue="1">
      <formula>IF($J40="OK",IF(H40=1,TRUE(),FALSE()),FALSE())</formula>
    </cfRule>
    <cfRule type="expression" dxfId="3" priority="9" stopIfTrue="1">
      <formula>IF($J40="Empate",IF(H40=1,TRUE(),FALSE()),FALSE())</formula>
    </cfRule>
    <cfRule type="expression" dxfId="2" priority="10" stopIfTrue="1">
      <formula>IF($J40="Empate",IF(H40=2,TRUE(),FALSE()),FALSE())</formula>
    </cfRule>
  </conditionalFormatting>
  <conditionalFormatting sqref="D15:D39">
    <cfRule type="expression" priority="3" stopIfTrue="1">
      <formula>$A15</formula>
    </cfRule>
  </conditionalFormatting>
  <conditionalFormatting sqref="F15:F39">
    <cfRule type="cellIs" dxfId="1" priority="1" stopIfTrue="1" operator="equal">
      <formula>""</formula>
    </cfRule>
  </conditionalFormatting>
  <conditionalFormatting sqref="G15:G39">
    <cfRule type="expression" dxfId="0" priority="2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1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3" sqref="B3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4" t="s">
        <v>8</v>
      </c>
      <c r="B1" s="47" t="s">
        <v>74</v>
      </c>
      <c r="E1" s="4"/>
      <c r="F1" s="4"/>
      <c r="G1" s="4"/>
    </row>
    <row r="2" spans="1:7" x14ac:dyDescent="0.2">
      <c r="A2" s="14" t="s">
        <v>9</v>
      </c>
      <c r="B2" s="47" t="s">
        <v>75</v>
      </c>
      <c r="E2" s="4"/>
      <c r="F2" s="4"/>
      <c r="G2" s="4"/>
    </row>
    <row r="3" spans="1:7" x14ac:dyDescent="0.2">
      <c r="A3" s="14" t="s">
        <v>10</v>
      </c>
      <c r="B3" s="47" t="s">
        <v>76</v>
      </c>
      <c r="C3" s="5"/>
      <c r="E3" s="43"/>
      <c r="F3" s="4"/>
      <c r="G3" s="4"/>
    </row>
    <row r="4" spans="1:7" x14ac:dyDescent="0.2">
      <c r="A4" s="14" t="s">
        <v>11</v>
      </c>
      <c r="B4" s="47" t="s">
        <v>77</v>
      </c>
      <c r="C4" s="5"/>
      <c r="E4" s="43"/>
      <c r="F4" s="4"/>
      <c r="G4" s="4"/>
    </row>
    <row r="5" spans="1:7" x14ac:dyDescent="0.2">
      <c r="A5" s="14"/>
      <c r="B5" s="47" t="s">
        <v>78</v>
      </c>
      <c r="C5" s="5"/>
      <c r="E5" s="43"/>
      <c r="F5" s="4"/>
      <c r="G5" s="4"/>
    </row>
    <row r="6" spans="1:7" x14ac:dyDescent="0.2">
      <c r="A6" s="14" t="s">
        <v>12</v>
      </c>
      <c r="B6" s="47" t="s">
        <v>40</v>
      </c>
      <c r="C6" s="5"/>
      <c r="E6" s="43"/>
      <c r="F6" s="4"/>
      <c r="G6" s="4"/>
    </row>
    <row r="7" spans="1:7" x14ac:dyDescent="0.2">
      <c r="A7" s="14" t="s">
        <v>29</v>
      </c>
      <c r="B7" s="48" t="s">
        <v>41</v>
      </c>
      <c r="C7" s="5"/>
      <c r="E7" s="43"/>
      <c r="F7" s="4"/>
      <c r="G7" s="4"/>
    </row>
    <row r="8" spans="1:7" x14ac:dyDescent="0.2">
      <c r="A8" s="14" t="s">
        <v>13</v>
      </c>
      <c r="B8" s="47" t="s">
        <v>38</v>
      </c>
      <c r="C8" s="5"/>
      <c r="E8" s="43"/>
      <c r="F8" s="4"/>
      <c r="G8" s="4"/>
    </row>
    <row r="9" spans="1:7" x14ac:dyDescent="0.2">
      <c r="A9" s="23" t="s">
        <v>22</v>
      </c>
      <c r="B9" s="39">
        <v>196998.31199999998</v>
      </c>
      <c r="C9" s="5"/>
      <c r="E9" s="43"/>
      <c r="F9" s="4"/>
      <c r="G9" s="4"/>
    </row>
    <row r="10" spans="1:7" x14ac:dyDescent="0.2">
      <c r="A10" s="15" t="s">
        <v>0</v>
      </c>
      <c r="E10" s="4"/>
      <c r="F10" s="4"/>
      <c r="G10" s="4"/>
    </row>
    <row r="11" spans="1:7" x14ac:dyDescent="0.2">
      <c r="A11" s="16" t="s">
        <v>2</v>
      </c>
      <c r="E11" s="4"/>
      <c r="F11" s="4"/>
      <c r="G11" s="4"/>
    </row>
    <row r="12" spans="1:7" x14ac:dyDescent="0.2">
      <c r="A12" s="17" t="s">
        <v>7</v>
      </c>
      <c r="E12" s="4"/>
      <c r="F12" s="4"/>
      <c r="G12" s="4"/>
    </row>
    <row r="13" spans="1:7" x14ac:dyDescent="0.2">
      <c r="A13" s="16" t="s">
        <v>19</v>
      </c>
      <c r="E13" s="4"/>
      <c r="F13" s="4"/>
      <c r="G13" s="4"/>
    </row>
    <row r="14" spans="1:7" x14ac:dyDescent="0.2">
      <c r="A14" s="16" t="s">
        <v>23</v>
      </c>
      <c r="E14" s="4"/>
      <c r="F14" s="4"/>
      <c r="G14" s="4"/>
    </row>
    <row r="15" spans="1:7" x14ac:dyDescent="0.2">
      <c r="A15" s="45" t="s">
        <v>31</v>
      </c>
      <c r="E15" s="4"/>
      <c r="F15" s="4"/>
      <c r="G15" s="4"/>
    </row>
    <row r="16" spans="1:7" x14ac:dyDescent="0.2">
      <c r="A16" s="45" t="s">
        <v>32</v>
      </c>
      <c r="E16" s="4"/>
      <c r="F16" s="4"/>
      <c r="G16" s="4"/>
    </row>
    <row r="17" spans="1:256" x14ac:dyDescent="0.2">
      <c r="A17" s="45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22"/>
      <c r="D18" s="44"/>
      <c r="E18" s="44"/>
      <c r="F18" s="46"/>
      <c r="G18" s="44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72</v>
      </c>
      <c r="C19" s="22"/>
      <c r="D19" s="22"/>
      <c r="E19" s="46"/>
      <c r="F19" s="46"/>
      <c r="G19" s="46"/>
      <c r="H19" s="22"/>
      <c r="I19" s="22"/>
      <c r="J19" s="22"/>
      <c r="K19" s="22"/>
      <c r="L19" s="22"/>
      <c r="M19" s="22"/>
      <c r="IV19" s="22"/>
    </row>
    <row r="20" spans="1:256" x14ac:dyDescent="0.2">
      <c r="B20" s="22"/>
      <c r="E20" s="4"/>
      <c r="F20" s="22"/>
      <c r="G20" s="22"/>
    </row>
    <row r="21" spans="1:256" x14ac:dyDescent="0.2">
      <c r="B21" s="22"/>
      <c r="E21" s="42"/>
      <c r="F21" s="22"/>
      <c r="G21" s="22"/>
    </row>
    <row r="22" spans="1:256" x14ac:dyDescent="0.2">
      <c r="E22" s="42"/>
      <c r="F22" s="42"/>
      <c r="G22" s="42"/>
    </row>
    <row r="23" spans="1:256" x14ac:dyDescent="0.2">
      <c r="E23" s="42"/>
      <c r="F23" s="42"/>
      <c r="G23" s="42"/>
    </row>
    <row r="24" spans="1:256" ht="38.25" x14ac:dyDescent="0.2">
      <c r="A24" s="18" t="s">
        <v>14</v>
      </c>
      <c r="B24" s="19" t="s">
        <v>35</v>
      </c>
      <c r="D24" s="51"/>
      <c r="E24" s="4"/>
      <c r="F24" s="4"/>
      <c r="G24" s="42"/>
    </row>
    <row r="25" spans="1:256" ht="25.5" x14ac:dyDescent="0.2">
      <c r="A25" s="18" t="s">
        <v>15</v>
      </c>
      <c r="B25" s="19" t="s">
        <v>34</v>
      </c>
      <c r="D25" s="51"/>
      <c r="E25" s="4"/>
      <c r="F25" s="4"/>
      <c r="G25" s="42"/>
    </row>
    <row r="26" spans="1:256" ht="51" x14ac:dyDescent="0.2">
      <c r="A26" s="18" t="s">
        <v>16</v>
      </c>
      <c r="B26" s="48" t="s">
        <v>73</v>
      </c>
      <c r="C26" s="8"/>
      <c r="E26" s="4"/>
      <c r="F26" s="4"/>
      <c r="G26" s="42"/>
    </row>
    <row r="27" spans="1:256" ht="25.5" x14ac:dyDescent="0.2">
      <c r="A27" s="18" t="s">
        <v>17</v>
      </c>
      <c r="B27" s="19" t="s">
        <v>27</v>
      </c>
      <c r="E27" s="4"/>
      <c r="F27" s="4"/>
      <c r="G27" s="42"/>
    </row>
    <row r="28" spans="1:256" x14ac:dyDescent="0.2">
      <c r="A28" s="18" t="s">
        <v>30</v>
      </c>
      <c r="B28" s="49" t="s">
        <v>36</v>
      </c>
      <c r="G28" s="4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2026-01-20T14:06:27Z</cp:lastPrinted>
  <dcterms:created xsi:type="dcterms:W3CDTF">2006-04-18T17:38:46Z</dcterms:created>
  <dcterms:modified xsi:type="dcterms:W3CDTF">2026-01-20T14:38:22Z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